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zauter_an\Documents\"/>
    </mc:Choice>
  </mc:AlternateContent>
  <xr:revisionPtr revIDLastSave="0" documentId="13_ncr:1_{5886A179-FD41-4B85-B318-0F35902698AD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2019.08.12. után indult vh" sheetId="1" r:id="rId1"/>
    <sheet name="2019.08.12. előtt indult vh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2" l="1"/>
  <c r="C8" i="2"/>
  <c r="E8" i="2" s="1"/>
  <c r="H8" i="2" s="1"/>
  <c r="G7" i="2"/>
  <c r="C7" i="2"/>
  <c r="E7" i="2" s="1"/>
  <c r="H7" i="2" s="1"/>
  <c r="G6" i="2"/>
  <c r="C6" i="2"/>
  <c r="E6" i="2" s="1"/>
  <c r="H6" i="2" s="1"/>
  <c r="G5" i="2"/>
  <c r="C5" i="2"/>
  <c r="E5" i="2" s="1"/>
  <c r="H5" i="2" s="1"/>
  <c r="H4" i="2"/>
  <c r="G4" i="2"/>
  <c r="E4" i="2"/>
  <c r="E4" i="1" l="1"/>
  <c r="C5" i="1" l="1"/>
  <c r="C6" i="1"/>
  <c r="C7" i="1"/>
  <c r="C8" i="1"/>
  <c r="E8" i="1" l="1"/>
  <c r="E7" i="1"/>
  <c r="E6" i="1"/>
  <c r="E5" i="1"/>
  <c r="H8" i="1"/>
  <c r="H7" i="1"/>
  <c r="I7" i="1" s="1"/>
  <c r="I8" i="1" l="1"/>
  <c r="H5" i="1"/>
  <c r="I5" i="1" s="1"/>
  <c r="H6" i="1"/>
  <c r="I6" i="1" s="1"/>
  <c r="H4" i="1"/>
  <c r="I4" i="1" s="1"/>
</calcChain>
</file>

<file path=xl/sharedStrings.xml><?xml version="1.0" encoding="utf-8"?>
<sst xmlns="http://schemas.openxmlformats.org/spreadsheetml/2006/main" count="42" uniqueCount="26">
  <si>
    <t>Költségátalány</t>
  </si>
  <si>
    <t>Készkiadás</t>
  </si>
  <si>
    <t>Behajtási jutalék</t>
  </si>
  <si>
    <t>(munkadíj 50%-a,)</t>
  </si>
  <si>
    <t>(5mFt alatt az ügyérték 8%-a)</t>
  </si>
  <si>
    <t>munkadíj+költségátalány+készkiadás+behajtási jutalék</t>
  </si>
  <si>
    <t>100.000 Ft meg nem haladó ügyérték esetén</t>
  </si>
  <si>
    <t>100.000 Ft feletti, 1.000.000,-Ft-ot meg nem haladó  alatti ügyérték esetén 9000 Ft, és a 100.000 Ft feletti rész 3 %-a</t>
  </si>
  <si>
    <t>1.000.000 Ft feletti, de 5.000.000 Ft alatti ügyérték esetén, 36000 Ft, és az 1.000.000 ft feletti rész 2%</t>
  </si>
  <si>
    <t>5.000.000 Ft feletti, de 10.000.000 Ft alatti ügyérték esetén 116000 Ft, és az 5.000.00 Ft feletti rész 1%</t>
  </si>
  <si>
    <t>10.000.000 Ft feletti ügyérték esetén 166000 Ft, és a 10.000.000 Ft feletti rész 0,5%-a</t>
  </si>
  <si>
    <t>VH munkadíj Dsz.8§.</t>
  </si>
  <si>
    <t>Munkadíj helyszini eljárás esetén Dsz.10§.</t>
  </si>
  <si>
    <t>ügyenként  8.000,-Ft</t>
  </si>
  <si>
    <t>2019.08.12. után indított ügyekben</t>
  </si>
  <si>
    <t>MBVK díj 5000 Ft.</t>
  </si>
  <si>
    <t>(nem kalkulálható összeg) Eljárás kezdetén nem, de a végén elkérheti. Max összege 85.000,-Ft. (5.000,-Ft várható ktg kerül kiterhelésre)</t>
  </si>
  <si>
    <t>2019.08.12. előtt indult végrehajtási eljárások</t>
  </si>
  <si>
    <t>Végrehajtási lapon szereplő tőke, kamat, végrehajtás elrendelésével járó díjak, költségek</t>
  </si>
  <si>
    <t>(nem kalkulálható összeg)</t>
  </si>
  <si>
    <t>MBVK díj 1000 Ft.</t>
  </si>
  <si>
    <t xml:space="preserve"> Ügyérték</t>
  </si>
  <si>
    <t>Végrehajtó összes várható költsége</t>
  </si>
  <si>
    <t>Ügyviteli és iratkezelési díj</t>
  </si>
  <si>
    <t xml:space="preserve">(minden megkezdett óra után 9.000,-Ft munkadíj, és 4.500,-Ft költségátalány, 2.500,-Ft utazási költségátalány) </t>
  </si>
  <si>
    <t>minden megkezdett óra után 4.000,-Ft munkadíj, és 2.000,-Ft költségátalány, 2.500,-Ft utazási költségátalány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</si>
</sst>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\ &quot;Ft&quot;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i/>
      <u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1" fillId="0" borderId="0" xfId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2" fillId="0" borderId="1" xfId="1" applyFont="1" applyBorder="1" applyAlignment="1">
      <alignment vertical="center"/>
    </xf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vertical="center"/>
    </xf>
    <xf numFmtId="0" fontId="3" fillId="3" borderId="1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3" fillId="0" borderId="0" xfId="1" applyFont="1" applyFill="1" applyBorder="1" applyAlignment="1">
      <alignment vertical="center" wrapText="1"/>
    </xf>
    <xf numFmtId="0" fontId="2" fillId="0" borderId="1" xfId="1" applyFont="1" applyBorder="1" applyAlignment="1">
      <alignment horizontal="center" vertical="center"/>
    </xf>
    <xf numFmtId="0" fontId="4" fillId="0" borderId="0" xfId="1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165" fontId="3" fillId="3" borderId="1" xfId="1" applyNumberFormat="1" applyFont="1" applyFill="1" applyBorder="1" applyAlignment="1">
      <alignment vertical="center"/>
    </xf>
    <xf numFmtId="165" fontId="4" fillId="0" borderId="1" xfId="1" applyNumberFormat="1" applyFont="1" applyBorder="1" applyAlignment="1">
      <alignment vertical="center"/>
    </xf>
    <xf numFmtId="0" fontId="2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2" fillId="3" borderId="1" xfId="1" applyFont="1" applyFill="1" applyBorder="1" applyAlignment="1">
      <alignment vertical="center"/>
    </xf>
    <xf numFmtId="0" fontId="2" fillId="3" borderId="1" xfId="1" applyFont="1" applyFill="1" applyBorder="1" applyAlignment="1">
      <alignment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I11"/>
  <sheetViews>
    <sheetView tabSelected="1" workbookViewId="0">
      <selection activeCell="A5" sqref="A5"/>
    </sheetView>
  </sheetViews>
  <sheetFormatPr defaultRowHeight="15" x14ac:dyDescent="0.25"/>
  <cols>
    <col min="1" max="1" width="44.5703125" style="1" bestFit="1" customWidth="1"/>
    <col min="2" max="2" width="14" style="1" bestFit="1" customWidth="1"/>
    <col min="3" max="3" width="22.5703125" style="1" bestFit="1" customWidth="1"/>
    <col min="4" max="4" width="43" style="1" bestFit="1" customWidth="1"/>
    <col min="5" max="5" width="19" style="1" bestFit="1" customWidth="1"/>
    <col min="6" max="6" width="27.85546875" style="1" bestFit="1" customWidth="1"/>
    <col min="7" max="7" width="30.28515625" style="1" bestFit="1" customWidth="1"/>
    <col min="8" max="8" width="18.28515625" style="1" bestFit="1" customWidth="1"/>
    <col min="9" max="9" width="35.42578125" style="1" bestFit="1" customWidth="1"/>
  </cols>
  <sheetData>
    <row r="1" spans="1:9" ht="15.75" x14ac:dyDescent="0.25">
      <c r="A1" s="21" t="s">
        <v>14</v>
      </c>
      <c r="B1" s="21"/>
      <c r="C1" s="21"/>
      <c r="D1" s="21"/>
      <c r="E1" s="21"/>
      <c r="F1" s="21"/>
      <c r="G1" s="21"/>
      <c r="H1" s="21"/>
      <c r="I1" s="21"/>
    </row>
    <row r="2" spans="1:9" ht="15.75" x14ac:dyDescent="0.25">
      <c r="A2" s="16" t="s">
        <v>21</v>
      </c>
      <c r="B2" s="16"/>
      <c r="C2" s="11" t="s">
        <v>11</v>
      </c>
      <c r="D2" s="11" t="s">
        <v>12</v>
      </c>
      <c r="E2" s="11" t="s">
        <v>0</v>
      </c>
      <c r="F2" s="11" t="s">
        <v>23</v>
      </c>
      <c r="G2" s="11" t="s">
        <v>1</v>
      </c>
      <c r="H2" s="11" t="s">
        <v>2</v>
      </c>
      <c r="I2" s="20" t="s">
        <v>22</v>
      </c>
    </row>
    <row r="3" spans="1:9" ht="88.5" customHeight="1" x14ac:dyDescent="0.25">
      <c r="A3" s="17" t="s">
        <v>18</v>
      </c>
      <c r="B3" s="17"/>
      <c r="C3" s="5"/>
      <c r="D3" s="5" t="s">
        <v>24</v>
      </c>
      <c r="E3" s="6" t="s">
        <v>3</v>
      </c>
      <c r="F3" s="6" t="s">
        <v>13</v>
      </c>
      <c r="G3" s="5" t="s">
        <v>16</v>
      </c>
      <c r="H3" s="5" t="s">
        <v>4</v>
      </c>
      <c r="I3" s="7" t="s">
        <v>5</v>
      </c>
    </row>
    <row r="4" spans="1:9" ht="46.5" customHeight="1" x14ac:dyDescent="0.25">
      <c r="A4" s="5" t="s">
        <v>6</v>
      </c>
      <c r="B4" s="14">
        <v>95949</v>
      </c>
      <c r="C4" s="15">
        <v>9000</v>
      </c>
      <c r="D4" s="15">
        <v>11500</v>
      </c>
      <c r="E4" s="15">
        <f>(C4+9000)/2</f>
        <v>9000</v>
      </c>
      <c r="F4" s="15">
        <v>8000</v>
      </c>
      <c r="G4" s="15">
        <v>5000</v>
      </c>
      <c r="H4" s="15">
        <f>B4*8%</f>
        <v>7675.92</v>
      </c>
      <c r="I4" s="14">
        <f>SUM(C4:H4)</f>
        <v>50175.92</v>
      </c>
    </row>
    <row r="5" spans="1:9" ht="54.75" customHeight="1" x14ac:dyDescent="0.25">
      <c r="A5" s="5" t="s">
        <v>7</v>
      </c>
      <c r="B5" s="14">
        <v>673582</v>
      </c>
      <c r="C5" s="15">
        <f>(B5-100000)*3%+9000</f>
        <v>26207.46</v>
      </c>
      <c r="D5" s="15">
        <v>11500</v>
      </c>
      <c r="E5" s="15">
        <f>(C5+9000)/2</f>
        <v>17603.73</v>
      </c>
      <c r="F5" s="15">
        <v>8000</v>
      </c>
      <c r="G5" s="15">
        <v>5000</v>
      </c>
      <c r="H5" s="15">
        <f>B5*8%</f>
        <v>53886.559999999998</v>
      </c>
      <c r="I5" s="14">
        <f t="shared" ref="I5:I8" si="0">SUM(C5:H5)</f>
        <v>122197.75</v>
      </c>
    </row>
    <row r="6" spans="1:9" ht="63.75" customHeight="1" x14ac:dyDescent="0.25">
      <c r="A6" s="5" t="s">
        <v>8</v>
      </c>
      <c r="B6" s="14">
        <v>1896672</v>
      </c>
      <c r="C6" s="15">
        <f>(B6-1000000)*2%+36000</f>
        <v>53933.440000000002</v>
      </c>
      <c r="D6" s="15">
        <v>11500</v>
      </c>
      <c r="E6" s="15">
        <f>(C6+9000)/2</f>
        <v>31466.720000000001</v>
      </c>
      <c r="F6" s="15">
        <v>8000</v>
      </c>
      <c r="G6" s="15">
        <v>5000</v>
      </c>
      <c r="H6" s="15">
        <f>B6*8%</f>
        <v>151733.76000000001</v>
      </c>
      <c r="I6" s="14">
        <f t="shared" si="0"/>
        <v>261633.92000000001</v>
      </c>
    </row>
    <row r="7" spans="1:9" ht="51" customHeight="1" x14ac:dyDescent="0.25">
      <c r="A7" s="8" t="s">
        <v>9</v>
      </c>
      <c r="B7" s="14">
        <v>9800000</v>
      </c>
      <c r="C7" s="15">
        <f>(B7-500000)*1%+116000</f>
        <v>209000</v>
      </c>
      <c r="D7" s="19">
        <v>11500</v>
      </c>
      <c r="E7" s="15">
        <f>(C7+9000)/2</f>
        <v>109000</v>
      </c>
      <c r="F7" s="15">
        <v>8000</v>
      </c>
      <c r="G7" s="19">
        <v>5000</v>
      </c>
      <c r="H7" s="15">
        <f>(B7-5000000)*6%+400000</f>
        <v>688000</v>
      </c>
      <c r="I7" s="14">
        <f t="shared" si="0"/>
        <v>1030500</v>
      </c>
    </row>
    <row r="8" spans="1:9" ht="59.25" customHeight="1" x14ac:dyDescent="0.25">
      <c r="A8" s="8" t="s">
        <v>10</v>
      </c>
      <c r="B8" s="14">
        <v>22237099</v>
      </c>
      <c r="C8" s="15">
        <f>(B8-1000000)*0.5%+166000</f>
        <v>272185.495</v>
      </c>
      <c r="D8" s="19">
        <v>11500</v>
      </c>
      <c r="E8" s="15">
        <f>(C8+9000)/2</f>
        <v>140592.7475</v>
      </c>
      <c r="F8" s="15">
        <v>8000</v>
      </c>
      <c r="G8" s="19">
        <v>5000</v>
      </c>
      <c r="H8" s="15">
        <f>(B8-10000000)*3%+700000</f>
        <v>1067112.97</v>
      </c>
      <c r="I8" s="14">
        <f t="shared" si="0"/>
        <v>1504391.2124999999</v>
      </c>
    </row>
    <row r="9" spans="1:9" x14ac:dyDescent="0.25">
      <c r="A9" s="2"/>
      <c r="B9" s="3"/>
      <c r="C9" s="3"/>
      <c r="D9" s="3"/>
      <c r="E9" s="3"/>
      <c r="F9" s="3"/>
      <c r="G9" s="3"/>
      <c r="H9" s="3"/>
      <c r="I9" s="3"/>
    </row>
    <row r="11" spans="1:9" ht="15.75" x14ac:dyDescent="0.25">
      <c r="A11" s="10" t="s">
        <v>15</v>
      </c>
    </row>
  </sheetData>
  <mergeCells count="3">
    <mergeCell ref="A2:B2"/>
    <mergeCell ref="A3:B3"/>
    <mergeCell ref="A1:I1"/>
  </mergeCells>
  <pageMargins left="0.7" right="0.7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H14"/>
  <sheetViews>
    <sheetView workbookViewId="0">
      <selection activeCell="A7" sqref="A7"/>
    </sheetView>
  </sheetViews>
  <sheetFormatPr defaultRowHeight="15" x14ac:dyDescent="0.25"/>
  <cols>
    <col min="1" max="1" width="52.85546875" style="1" customWidth="1"/>
    <col min="2" max="2" width="18.5703125" style="1" customWidth="1"/>
    <col min="3" max="3" width="33.7109375" style="1" customWidth="1"/>
    <col min="4" max="4" width="42.42578125" style="1" customWidth="1"/>
    <col min="5" max="5" width="20.42578125" style="1" customWidth="1"/>
    <col min="6" max="6" width="22.28515625" style="1" customWidth="1"/>
    <col min="7" max="7" width="18.28515625" style="1" bestFit="1" customWidth="1"/>
    <col min="8" max="8" width="35.5703125" style="1" customWidth="1"/>
  </cols>
  <sheetData>
    <row r="1" spans="1:8" ht="15.75" x14ac:dyDescent="0.25">
      <c r="A1" s="18" t="s">
        <v>17</v>
      </c>
      <c r="B1" s="18"/>
      <c r="C1" s="18"/>
      <c r="D1" s="18"/>
      <c r="E1" s="18"/>
      <c r="F1" s="18"/>
      <c r="G1" s="18"/>
      <c r="H1" s="18"/>
    </row>
    <row r="2" spans="1:8" ht="15.75" x14ac:dyDescent="0.25">
      <c r="A2" s="22" t="s">
        <v>21</v>
      </c>
      <c r="B2" s="22"/>
      <c r="C2" s="4" t="s">
        <v>11</v>
      </c>
      <c r="D2" s="4" t="s">
        <v>12</v>
      </c>
      <c r="E2" s="4" t="s">
        <v>0</v>
      </c>
      <c r="F2" s="4" t="s">
        <v>1</v>
      </c>
      <c r="G2" s="4" t="s">
        <v>2</v>
      </c>
      <c r="H2" s="23" t="s">
        <v>22</v>
      </c>
    </row>
    <row r="3" spans="1:8" ht="68.25" customHeight="1" x14ac:dyDescent="0.25">
      <c r="A3" s="17" t="s">
        <v>18</v>
      </c>
      <c r="B3" s="17"/>
      <c r="C3" s="9"/>
      <c r="D3" s="5" t="s">
        <v>25</v>
      </c>
      <c r="E3" s="5" t="s">
        <v>3</v>
      </c>
      <c r="F3" s="5" t="s">
        <v>19</v>
      </c>
      <c r="G3" s="5" t="s">
        <v>4</v>
      </c>
      <c r="H3" s="7" t="s">
        <v>5</v>
      </c>
    </row>
    <row r="4" spans="1:8" ht="39" customHeight="1" x14ac:dyDescent="0.25">
      <c r="A4" s="5" t="s">
        <v>6</v>
      </c>
      <c r="B4" s="14">
        <v>95949</v>
      </c>
      <c r="C4" s="15">
        <v>9000</v>
      </c>
      <c r="D4" s="15">
        <v>6500</v>
      </c>
      <c r="E4" s="15">
        <f>(C4+4000)/2</f>
        <v>6500</v>
      </c>
      <c r="F4" s="15">
        <v>5000</v>
      </c>
      <c r="G4" s="15">
        <f>B4*8%</f>
        <v>7675.92</v>
      </c>
      <c r="H4" s="14">
        <f>C4+D4+E4+F4+G4</f>
        <v>34675.919999999998</v>
      </c>
    </row>
    <row r="5" spans="1:8" ht="51.75" customHeight="1" x14ac:dyDescent="0.25">
      <c r="A5" s="5" t="s">
        <v>7</v>
      </c>
      <c r="B5" s="14">
        <v>917768</v>
      </c>
      <c r="C5" s="15">
        <f>(B5-100000)*3%+9000</f>
        <v>33533.040000000001</v>
      </c>
      <c r="D5" s="15">
        <v>6500</v>
      </c>
      <c r="E5" s="15">
        <f>(C5+4000)/2</f>
        <v>18766.52</v>
      </c>
      <c r="F5" s="15">
        <v>5000</v>
      </c>
      <c r="G5" s="15">
        <f>B5*8%</f>
        <v>73421.440000000002</v>
      </c>
      <c r="H5" s="14">
        <f>C5+D5+E5+F5+G5</f>
        <v>137221</v>
      </c>
    </row>
    <row r="6" spans="1:8" ht="31.5" x14ac:dyDescent="0.25">
      <c r="A6" s="5" t="s">
        <v>8</v>
      </c>
      <c r="B6" s="14">
        <v>1500000</v>
      </c>
      <c r="C6" s="15">
        <f>(B6-1000000)*2%+36000</f>
        <v>46000</v>
      </c>
      <c r="D6" s="15">
        <v>6500</v>
      </c>
      <c r="E6" s="15">
        <f>(C6+4000)/2</f>
        <v>25000</v>
      </c>
      <c r="F6" s="15">
        <v>5000</v>
      </c>
      <c r="G6" s="15">
        <f>B6*8%</f>
        <v>120000</v>
      </c>
      <c r="H6" s="14">
        <f>C6+D6+E6+F6+G6</f>
        <v>202500</v>
      </c>
    </row>
    <row r="7" spans="1:8" ht="54" customHeight="1" x14ac:dyDescent="0.25">
      <c r="A7" s="8" t="s">
        <v>9</v>
      </c>
      <c r="B7" s="14">
        <v>9800000</v>
      </c>
      <c r="C7" s="15">
        <f>(B7-500000)*1%+116000</f>
        <v>209000</v>
      </c>
      <c r="D7" s="15">
        <v>6500</v>
      </c>
      <c r="E7" s="15">
        <f>(C7+4000)/2</f>
        <v>106500</v>
      </c>
      <c r="F7" s="15">
        <v>5000</v>
      </c>
      <c r="G7" s="15">
        <f>(B7-5000000)*6%+400000</f>
        <v>688000</v>
      </c>
      <c r="H7" s="14">
        <f>C7+D7+E7+F7+G7</f>
        <v>1015000</v>
      </c>
    </row>
    <row r="8" spans="1:8" ht="55.5" customHeight="1" x14ac:dyDescent="0.25">
      <c r="A8" s="8" t="s">
        <v>10</v>
      </c>
      <c r="B8" s="14">
        <v>22237099</v>
      </c>
      <c r="C8" s="15">
        <f>(B8-1000000)*0.5%+166000</f>
        <v>272185.495</v>
      </c>
      <c r="D8" s="15">
        <v>6500</v>
      </c>
      <c r="E8" s="15">
        <f>(C8+4000)/2</f>
        <v>138092.7475</v>
      </c>
      <c r="F8" s="15">
        <v>5000</v>
      </c>
      <c r="G8" s="15">
        <f>(B8-10000000)*3%+700000</f>
        <v>1067112.97</v>
      </c>
      <c r="H8" s="14">
        <f>C8+D8+E8+F8+G8</f>
        <v>1488891.2124999999</v>
      </c>
    </row>
    <row r="9" spans="1:8" ht="15.75" x14ac:dyDescent="0.25">
      <c r="A9" s="12"/>
      <c r="B9" s="13"/>
      <c r="C9" s="13"/>
      <c r="D9" s="13"/>
      <c r="E9" s="13"/>
      <c r="F9" s="13"/>
      <c r="G9" s="13"/>
      <c r="H9" s="13"/>
    </row>
    <row r="10" spans="1:8" ht="15.75" x14ac:dyDescent="0.25">
      <c r="A10" s="10"/>
      <c r="B10" s="13"/>
      <c r="C10" s="13"/>
      <c r="D10" s="13"/>
      <c r="E10" s="13"/>
      <c r="F10" s="13"/>
      <c r="G10" s="13"/>
      <c r="H10" s="13"/>
    </row>
    <row r="11" spans="1:8" ht="15.75" x14ac:dyDescent="0.25">
      <c r="A11" s="10" t="s">
        <v>20</v>
      </c>
      <c r="B11" s="3"/>
      <c r="C11" s="3"/>
      <c r="D11" s="3"/>
      <c r="E11" s="3"/>
      <c r="F11" s="3"/>
      <c r="G11" s="3"/>
      <c r="H11" s="3"/>
    </row>
    <row r="12" spans="1:8" x14ac:dyDescent="0.25">
      <c r="A12" s="3"/>
      <c r="B12" s="3"/>
      <c r="C12" s="3"/>
      <c r="D12" s="3"/>
      <c r="E12" s="3"/>
      <c r="F12" s="3"/>
      <c r="G12" s="3"/>
      <c r="H12" s="3"/>
    </row>
    <row r="13" spans="1:8" x14ac:dyDescent="0.25">
      <c r="A13" s="3"/>
      <c r="B13" s="3"/>
      <c r="C13" s="3"/>
      <c r="D13" s="3"/>
      <c r="E13" s="3"/>
      <c r="F13" s="3"/>
      <c r="G13" s="3"/>
      <c r="H13" s="3"/>
    </row>
    <row r="14" spans="1:8" x14ac:dyDescent="0.25">
      <c r="A14" s="3"/>
      <c r="B14" s="3"/>
      <c r="C14" s="3"/>
      <c r="D14" s="3"/>
      <c r="E14" s="3"/>
      <c r="F14" s="3"/>
      <c r="G14" s="3"/>
      <c r="H14" s="3"/>
    </row>
  </sheetData>
  <mergeCells count="3">
    <mergeCell ref="A2:B2"/>
    <mergeCell ref="A3:B3"/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2019.08.12. után indult vh</vt:lpstr>
      <vt:lpstr>2019.08.12. előtt indult vh</vt:lpstr>
    </vt:vector>
  </TitlesOfParts>
  <Company>Díjbeszedő Holding Zrt.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Ballainé Répás Tünde</dc:creator>
  <cp:lastModifiedBy>Buzogányné dr. Szauter Anna</cp:lastModifiedBy>
  <cp:lastPrinted>2019-09-10T13:26:28Z</cp:lastPrinted>
  <dcterms:created xsi:type="dcterms:W3CDTF">2018-02-28T10:08:50Z</dcterms:created>
  <dcterms:modified xsi:type="dcterms:W3CDTF">2020-09-30T13:22:00Z</dcterms:modified>
</cp:coreProperties>
</file>